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oalitie met de lege zetels" sheetId="1" r:id="rId1"/>
  </sheets>
  <definedNames>
    <definedName name="TOTAL_GROSS" localSheetId="0">'Coalitie met de lege zetels'!$B$13</definedName>
  </definedNames>
  <calcPr fullCalcOnLoad="1"/>
</workbook>
</file>

<file path=xl/sharedStrings.xml><?xml version="1.0" encoding="utf-8"?>
<sst xmlns="http://schemas.openxmlformats.org/spreadsheetml/2006/main" count="39" uniqueCount="36">
  <si>
    <t>Partij</t>
  </si>
  <si>
    <t>herberekende zetels
incl. lege zetels
na afronding</t>
  </si>
  <si>
    <t>herberekende zetels
incl. lege zetels</t>
  </si>
  <si>
    <t>afrondingsverschil</t>
  </si>
  <si>
    <t>cumulatief
afrondingsverschil</t>
  </si>
  <si>
    <t>Lege Zetels (LZ)</t>
  </si>
  <si>
    <t>Coalities</t>
  </si>
  <si>
    <t>VVD</t>
  </si>
  <si>
    <t>VVD+CDA+D66+GL+CU</t>
  </si>
  <si>
    <t>PvdA</t>
  </si>
  <si>
    <t>VVD+PvdA+D66+GL</t>
  </si>
  <si>
    <t>PVV</t>
  </si>
  <si>
    <t>SP+PvdA+GL+D66</t>
  </si>
  <si>
    <t>CDA</t>
  </si>
  <si>
    <t>VVD+PvdA+CDA</t>
  </si>
  <si>
    <t>SP</t>
  </si>
  <si>
    <t>VVD+CDA+PVV</t>
  </si>
  <si>
    <t>D66</t>
  </si>
  <si>
    <t>GL</t>
  </si>
  <si>
    <t>SP+PvdA+GL</t>
  </si>
  <si>
    <t>CU</t>
  </si>
  <si>
    <t>SP+PvdA+D66</t>
  </si>
  <si>
    <t>SGP</t>
  </si>
  <si>
    <t>VVD+PvdA+D66</t>
  </si>
  <si>
    <t>PvdD</t>
  </si>
  <si>
    <t>VVD+PVV</t>
  </si>
  <si>
    <t>SP+PVV</t>
  </si>
  <si>
    <t>totaal</t>
  </si>
  <si>
    <t>SP+VVD</t>
  </si>
  <si>
    <t>Opkomstpercentage</t>
  </si>
  <si>
    <t>Dit rekenblad hoort bij http://rudhar.com/politics/election/legzt3nl.htm</t>
  </si>
  <si>
    <t>50PLUS</t>
  </si>
  <si>
    <t>verkiezingsuitslag
12 september 2012</t>
  </si>
  <si>
    <t>peiling www.peil.nl
1 september 2013</t>
  </si>
  <si>
    <t>Copyright © 2013, R. Harmsen</t>
  </si>
  <si>
    <t>VVD+PvdA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</si>
</sst>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1" fillId="7" borderId="1" applyNumberFormat="0" applyAlignment="0" applyProtection="0"/>
    <xf numFmtId="0" fontId="23" fillId="22" borderId="2" applyNumberFormat="0" applyAlignment="0" applyProtection="0"/>
    <xf numFmtId="0" fontId="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" fillId="24" borderId="7" applyNumberFormat="0" applyFont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7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7" borderId="10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wrapText="1"/>
    </xf>
    <xf numFmtId="0" fontId="2" fillId="7" borderId="12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8" fillId="0" borderId="0" xfId="0" applyFont="1" applyAlignment="1">
      <alignment textRotation="90" wrapText="1"/>
    </xf>
    <xf numFmtId="0" fontId="8" fillId="0" borderId="0" xfId="0" applyFont="1" applyAlignment="1">
      <alignment/>
    </xf>
    <xf numFmtId="0" fontId="2" fillId="25" borderId="14" xfId="0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22.8515625" style="0" customWidth="1"/>
    <col min="7" max="7" width="10.57421875" style="0" customWidth="1"/>
    <col min="10" max="10" width="25.421875" style="0" customWidth="1"/>
  </cols>
  <sheetData>
    <row r="1" spans="1:13" s="1" customFormat="1" ht="119.25" thickBot="1">
      <c r="A1" s="3" t="s">
        <v>0</v>
      </c>
      <c r="B1" s="6" t="s">
        <v>32</v>
      </c>
      <c r="C1" s="6" t="s">
        <v>33</v>
      </c>
      <c r="D1" s="8" t="s">
        <v>1</v>
      </c>
      <c r="E1" s="2"/>
      <c r="F1" s="7" t="s">
        <v>2</v>
      </c>
      <c r="G1" s="2" t="s">
        <v>3</v>
      </c>
      <c r="H1" s="7" t="s">
        <v>4</v>
      </c>
      <c r="K1" s="6" t="s">
        <v>32</v>
      </c>
      <c r="L1" s="6" t="s">
        <v>33</v>
      </c>
      <c r="M1" s="8" t="s">
        <v>1</v>
      </c>
    </row>
    <row r="2" spans="1:10" ht="15">
      <c r="A2" s="1" t="s">
        <v>5</v>
      </c>
      <c r="B2" s="10">
        <v>0</v>
      </c>
      <c r="C2" s="10">
        <v>0</v>
      </c>
      <c r="D2" s="11">
        <f>ROUND((F2),0)</f>
        <v>37</v>
      </c>
      <c r="F2">
        <f>(100-B16)*150/100</f>
        <v>36.89999999999999</v>
      </c>
      <c r="G2" s="1">
        <f aca="true" t="shared" si="0" ref="G2:G12">F2-D2</f>
        <v>-0.10000000000000853</v>
      </c>
      <c r="H2" s="1">
        <f>G2</f>
        <v>-0.10000000000000853</v>
      </c>
      <c r="J2" s="1" t="s">
        <v>6</v>
      </c>
    </row>
    <row r="3" spans="1:13" ht="15.75" thickBot="1">
      <c r="A3" s="1" t="s">
        <v>7</v>
      </c>
      <c r="B3" s="4">
        <v>41</v>
      </c>
      <c r="C3" s="4">
        <v>20</v>
      </c>
      <c r="D3" s="11">
        <f>ROUND((F3+H2),0)</f>
        <v>15</v>
      </c>
      <c r="E3" s="1"/>
      <c r="F3">
        <f aca="true" t="shared" si="1" ref="F3:F13">C3*$B$16/100</f>
        <v>15.08</v>
      </c>
      <c r="G3" s="1">
        <f t="shared" si="0"/>
        <v>0.08000000000000007</v>
      </c>
      <c r="H3" s="1">
        <f aca="true" t="shared" si="2" ref="H3:H12">G3+H2</f>
        <v>-0.020000000000008455</v>
      </c>
      <c r="J3" s="1" t="s">
        <v>8</v>
      </c>
      <c r="K3">
        <f>B3+B6+B8+B9+B10</f>
        <v>75</v>
      </c>
      <c r="L3">
        <f>C3+C6+C8+C9+C10</f>
        <v>65</v>
      </c>
      <c r="M3">
        <f>D3+D6+D8+D9+D10+D2</f>
        <v>85</v>
      </c>
    </row>
    <row r="4" spans="1:13" ht="15.75" thickBot="1">
      <c r="A4" s="1" t="s">
        <v>9</v>
      </c>
      <c r="B4" s="4">
        <v>38</v>
      </c>
      <c r="C4" s="4">
        <v>12</v>
      </c>
      <c r="D4" s="11">
        <f>ROUND((F4+H3),0)</f>
        <v>9</v>
      </c>
      <c r="E4" s="1"/>
      <c r="F4">
        <f t="shared" si="1"/>
        <v>9.048</v>
      </c>
      <c r="G4" s="1">
        <f t="shared" si="0"/>
        <v>0.04800000000000004</v>
      </c>
      <c r="H4" s="1">
        <f t="shared" si="2"/>
        <v>0.027999999999991587</v>
      </c>
      <c r="J4" s="1" t="s">
        <v>10</v>
      </c>
      <c r="K4">
        <f>B3+B4+B8+B9</f>
        <v>95</v>
      </c>
      <c r="L4">
        <f>C3+C4+C8+C9</f>
        <v>55</v>
      </c>
      <c r="M4">
        <f>D3+D4+D8+D9+D2</f>
        <v>78</v>
      </c>
    </row>
    <row r="5" spans="1:13" ht="15.75" thickBot="1">
      <c r="A5" s="1" t="s">
        <v>11</v>
      </c>
      <c r="B5" s="4">
        <v>15</v>
      </c>
      <c r="C5" s="4">
        <v>31</v>
      </c>
      <c r="D5" s="11">
        <f>ROUND((F5+H4),0)</f>
        <v>23</v>
      </c>
      <c r="E5" s="1"/>
      <c r="F5">
        <f t="shared" si="1"/>
        <v>23.374000000000002</v>
      </c>
      <c r="G5" s="1">
        <f t="shared" si="0"/>
        <v>0.37400000000000233</v>
      </c>
      <c r="H5" s="1">
        <f t="shared" si="2"/>
        <v>0.4019999999999939</v>
      </c>
      <c r="J5" s="1" t="s">
        <v>12</v>
      </c>
      <c r="K5">
        <f>B7+B4+B9+B8</f>
        <v>69</v>
      </c>
      <c r="L5">
        <f>C7+C4+C9+C8</f>
        <v>59</v>
      </c>
      <c r="M5">
        <f>D7+D4+D9+D8+D2</f>
        <v>82</v>
      </c>
    </row>
    <row r="6" spans="1:13" ht="15.75" thickBot="1">
      <c r="A6" s="1" t="s">
        <v>13</v>
      </c>
      <c r="B6" s="4">
        <v>13</v>
      </c>
      <c r="C6" s="4">
        <v>16</v>
      </c>
      <c r="D6" s="11">
        <f>ROUND((F6+H5),0)</f>
        <v>12</v>
      </c>
      <c r="E6" s="1"/>
      <c r="F6">
        <f t="shared" si="1"/>
        <v>12.064</v>
      </c>
      <c r="G6" s="1">
        <f t="shared" si="0"/>
        <v>0.06400000000000006</v>
      </c>
      <c r="H6" s="1">
        <f t="shared" si="2"/>
        <v>0.465999999999994</v>
      </c>
      <c r="J6" s="1" t="s">
        <v>14</v>
      </c>
      <c r="K6">
        <f>B3+B4+B6</f>
        <v>92</v>
      </c>
      <c r="L6">
        <f>C3+C4+C6</f>
        <v>48</v>
      </c>
      <c r="M6">
        <f>D3+D4+D6+D2</f>
        <v>73</v>
      </c>
    </row>
    <row r="7" spans="1:13" ht="15.75" thickBot="1">
      <c r="A7" s="1" t="s">
        <v>15</v>
      </c>
      <c r="B7" s="4">
        <v>15</v>
      </c>
      <c r="C7" s="4">
        <v>24</v>
      </c>
      <c r="D7" s="11">
        <f aca="true" t="shared" si="3" ref="D7:D12">ROUND((F7+H6),0)</f>
        <v>19</v>
      </c>
      <c r="E7" s="1"/>
      <c r="F7">
        <f t="shared" si="1"/>
        <v>18.096</v>
      </c>
      <c r="G7" s="1">
        <f t="shared" si="0"/>
        <v>-0.9039999999999999</v>
      </c>
      <c r="H7" s="1">
        <f t="shared" si="2"/>
        <v>-0.43800000000000594</v>
      </c>
      <c r="J7" s="1" t="s">
        <v>16</v>
      </c>
      <c r="K7">
        <f>B3+B6+B5</f>
        <v>69</v>
      </c>
      <c r="L7">
        <f>C3+C6+C5</f>
        <v>67</v>
      </c>
      <c r="M7">
        <f>D3+D6+D5+D2</f>
        <v>87</v>
      </c>
    </row>
    <row r="8" spans="1:13" ht="15.75" thickBot="1">
      <c r="A8" s="1" t="s">
        <v>17</v>
      </c>
      <c r="B8" s="4">
        <v>12</v>
      </c>
      <c r="C8" s="4">
        <v>18</v>
      </c>
      <c r="D8" s="11">
        <f t="shared" si="3"/>
        <v>13</v>
      </c>
      <c r="E8" s="1"/>
      <c r="F8">
        <f t="shared" si="1"/>
        <v>13.572000000000001</v>
      </c>
      <c r="G8" s="1">
        <f t="shared" si="0"/>
        <v>0.572000000000001</v>
      </c>
      <c r="H8" s="1">
        <f t="shared" si="2"/>
        <v>0.133999999999995</v>
      </c>
      <c r="J8" s="1" t="s">
        <v>35</v>
      </c>
      <c r="K8">
        <f>B3+B4</f>
        <v>79</v>
      </c>
      <c r="L8">
        <f>C3+C4</f>
        <v>32</v>
      </c>
      <c r="M8">
        <f>D3+D4</f>
        <v>24</v>
      </c>
    </row>
    <row r="9" spans="1:13" ht="15.75" thickBot="1">
      <c r="A9" s="1" t="s">
        <v>18</v>
      </c>
      <c r="B9" s="4">
        <v>4</v>
      </c>
      <c r="C9" s="4">
        <v>5</v>
      </c>
      <c r="D9" s="11">
        <f t="shared" si="3"/>
        <v>4</v>
      </c>
      <c r="E9" s="1"/>
      <c r="F9">
        <f t="shared" si="1"/>
        <v>3.77</v>
      </c>
      <c r="G9" s="1">
        <f t="shared" si="0"/>
        <v>-0.22999999999999998</v>
      </c>
      <c r="H9" s="1">
        <f t="shared" si="2"/>
        <v>-0.09600000000000497</v>
      </c>
      <c r="J9" s="1" t="s">
        <v>19</v>
      </c>
      <c r="L9">
        <f>D7+D4+D9</f>
        <v>32</v>
      </c>
      <c r="M9">
        <f>D7+D4+D9+D2</f>
        <v>69</v>
      </c>
    </row>
    <row r="10" spans="1:13" ht="15.75" thickBot="1">
      <c r="A10" s="1" t="s">
        <v>20</v>
      </c>
      <c r="B10" s="4">
        <v>5</v>
      </c>
      <c r="C10" s="4">
        <v>6</v>
      </c>
      <c r="D10" s="11">
        <f t="shared" si="3"/>
        <v>4</v>
      </c>
      <c r="E10" s="1"/>
      <c r="F10">
        <f t="shared" si="1"/>
        <v>4.524</v>
      </c>
      <c r="G10" s="1">
        <f t="shared" si="0"/>
        <v>0.524</v>
      </c>
      <c r="H10" s="1">
        <f t="shared" si="2"/>
        <v>0.42799999999999505</v>
      </c>
      <c r="J10" s="1" t="s">
        <v>21</v>
      </c>
      <c r="L10">
        <f>D7+D4+D8</f>
        <v>41</v>
      </c>
      <c r="M10">
        <f>D7+D4+D8+D2</f>
        <v>78</v>
      </c>
    </row>
    <row r="11" spans="1:13" ht="15.75" thickBot="1">
      <c r="A11" s="1" t="s">
        <v>22</v>
      </c>
      <c r="B11" s="4">
        <v>3</v>
      </c>
      <c r="C11" s="4">
        <v>4</v>
      </c>
      <c r="D11" s="11">
        <f t="shared" si="3"/>
        <v>3</v>
      </c>
      <c r="E11" s="1"/>
      <c r="F11">
        <f t="shared" si="1"/>
        <v>3.016</v>
      </c>
      <c r="G11" s="1">
        <f t="shared" si="0"/>
        <v>0.016000000000000014</v>
      </c>
      <c r="H11" s="1">
        <f t="shared" si="2"/>
        <v>0.44399999999999507</v>
      </c>
      <c r="J11" s="12" t="s">
        <v>23</v>
      </c>
      <c r="L11">
        <f>D3+D4+D8</f>
        <v>37</v>
      </c>
      <c r="M11">
        <f>D3+D4+D8+D2</f>
        <v>74</v>
      </c>
    </row>
    <row r="12" spans="1:13" ht="15.75" thickBot="1">
      <c r="A12" s="1" t="s">
        <v>24</v>
      </c>
      <c r="B12" s="4">
        <v>2</v>
      </c>
      <c r="C12" s="4">
        <v>4</v>
      </c>
      <c r="D12" s="11">
        <f t="shared" si="3"/>
        <v>3</v>
      </c>
      <c r="E12" s="1"/>
      <c r="F12">
        <f t="shared" si="1"/>
        <v>3.016</v>
      </c>
      <c r="G12" s="1">
        <f t="shared" si="0"/>
        <v>0.016000000000000014</v>
      </c>
      <c r="H12" s="1">
        <f t="shared" si="2"/>
        <v>0.4599999999999951</v>
      </c>
      <c r="J12" s="1" t="s">
        <v>25</v>
      </c>
      <c r="L12">
        <f>D3+D5</f>
        <v>38</v>
      </c>
      <c r="M12">
        <f>D3+D5+D2</f>
        <v>75</v>
      </c>
    </row>
    <row r="13" spans="1:13" ht="15.75" thickBot="1">
      <c r="A13" s="1" t="s">
        <v>31</v>
      </c>
      <c r="B13" s="4">
        <v>2</v>
      </c>
      <c r="C13" s="4">
        <v>10</v>
      </c>
      <c r="D13" s="11">
        <f>ROUND((F13+H12),0)</f>
        <v>8</v>
      </c>
      <c r="E13" s="1"/>
      <c r="F13">
        <f t="shared" si="1"/>
        <v>7.54</v>
      </c>
      <c r="G13" s="1">
        <f>F13-D13</f>
        <v>-0.45999999999999996</v>
      </c>
      <c r="H13" s="1">
        <f>G13+H12</f>
        <v>-4.884981308350689E-15</v>
      </c>
      <c r="J13" s="13" t="s">
        <v>26</v>
      </c>
      <c r="L13">
        <f>D7+D5</f>
        <v>42</v>
      </c>
      <c r="M13">
        <f>D7+D5+D2</f>
        <v>79</v>
      </c>
    </row>
    <row r="14" spans="1:13" ht="15.75" thickBot="1">
      <c r="A14" s="5" t="s">
        <v>27</v>
      </c>
      <c r="B14" s="1">
        <f>SUM(B3:B13)</f>
        <v>150</v>
      </c>
      <c r="C14" s="1">
        <f>SUM(C3:C13)</f>
        <v>150</v>
      </c>
      <c r="D14" s="9">
        <f>SUM(D2:D13)</f>
        <v>150</v>
      </c>
      <c r="E14" s="1"/>
      <c r="F14" s="9">
        <f>SUM(F2:F13)</f>
        <v>149.99999999999997</v>
      </c>
      <c r="G14" s="1"/>
      <c r="H14" s="9"/>
      <c r="J14" s="1" t="s">
        <v>28</v>
      </c>
      <c r="K14" s="1"/>
      <c r="L14">
        <f>D7+D3</f>
        <v>34</v>
      </c>
      <c r="M14">
        <f>D7+D3+D2</f>
        <v>71</v>
      </c>
    </row>
    <row r="15" spans="9:11" ht="15">
      <c r="I15" s="1"/>
      <c r="J15" s="1"/>
      <c r="K15" s="1"/>
    </row>
    <row r="16" spans="1:11" ht="15">
      <c r="A16" s="1" t="s">
        <v>29</v>
      </c>
      <c r="B16" s="1">
        <v>75.4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t="s">
        <v>34</v>
      </c>
      <c r="E18" s="1"/>
      <c r="F18" s="1"/>
      <c r="G18" s="1"/>
      <c r="H18" s="1"/>
      <c r="I18" s="1"/>
      <c r="J18" s="1"/>
      <c r="K18" s="1"/>
    </row>
    <row r="19" ht="15">
      <c r="A19" t="s">
        <v>30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Harmsen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Harmsen</dc:creator>
  <cp:keywords/>
  <dc:description/>
  <cp:lastModifiedBy>R. Harmsen</cp:lastModifiedBy>
  <dcterms:created xsi:type="dcterms:W3CDTF">2010-08-31T13:36:42Z</dcterms:created>
  <dcterms:modified xsi:type="dcterms:W3CDTF">2013-09-01T10:51:25Z</dcterms:modified>
  <cp:category/>
  <cp:version/>
  <cp:contentType/>
  <cp:contentStatus/>
</cp:coreProperties>
</file>